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CA!$A$45:$H$83</definedName>
  </definedNames>
  <calcPr calcId="144525"/>
</workbook>
</file>

<file path=xl/calcChain.xml><?xml version="1.0" encoding="utf-8"?>
<calcChain xmlns="http://schemas.openxmlformats.org/spreadsheetml/2006/main">
  <c r="E39" i="4" l="1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8" i="4" l="1"/>
  <c r="F78" i="4"/>
  <c r="D78" i="4"/>
  <c r="H70" i="4"/>
  <c r="H68" i="4"/>
  <c r="E76" i="4"/>
  <c r="H76" i="4" s="1"/>
  <c r="E74" i="4"/>
  <c r="H74" i="4" s="1"/>
  <c r="E72" i="4"/>
  <c r="H72" i="4" s="1"/>
  <c r="E70" i="4"/>
  <c r="E68" i="4"/>
  <c r="E66" i="4"/>
  <c r="H66" i="4" s="1"/>
  <c r="E64" i="4"/>
  <c r="E78" i="4" s="1"/>
  <c r="C78" i="4"/>
  <c r="G56" i="4"/>
  <c r="F56" i="4"/>
  <c r="E54" i="4"/>
  <c r="H54" i="4" s="1"/>
  <c r="E53" i="4"/>
  <c r="H53" i="4" s="1"/>
  <c r="E52" i="4"/>
  <c r="H52" i="4" s="1"/>
  <c r="E51" i="4"/>
  <c r="E56" i="4" s="1"/>
  <c r="D56" i="4"/>
  <c r="C56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2" i="4"/>
  <c r="F42" i="4"/>
  <c r="D42" i="4"/>
  <c r="C42" i="4"/>
  <c r="H51" i="4" l="1"/>
  <c r="H56" i="4" s="1"/>
  <c r="H64" i="4"/>
  <c r="H78" i="4" s="1"/>
  <c r="H42" i="4"/>
  <c r="E42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12" i="5"/>
  <c r="H10" i="5"/>
  <c r="H9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67" i="6"/>
  <c r="H66" i="6"/>
  <c r="H63" i="6"/>
  <c r="H62" i="6"/>
  <c r="H61" i="6"/>
  <c r="H60" i="6"/>
  <c r="H59" i="6"/>
  <c r="H58" i="6"/>
  <c r="H56" i="6"/>
  <c r="H51" i="6"/>
  <c r="H50" i="6"/>
  <c r="H48" i="6"/>
  <c r="H47" i="6"/>
  <c r="H46" i="6"/>
  <c r="H42" i="6"/>
  <c r="H41" i="6"/>
  <c r="H40" i="6"/>
  <c r="H39" i="6"/>
  <c r="H36" i="6"/>
  <c r="H35" i="6"/>
  <c r="H30" i="6"/>
  <c r="H26" i="6"/>
  <c r="H25" i="6"/>
  <c r="H19" i="6"/>
  <c r="H18" i="6"/>
  <c r="H16" i="6"/>
  <c r="H14" i="6"/>
  <c r="H12" i="6"/>
  <c r="H11" i="6"/>
  <c r="E76" i="6"/>
  <c r="E75" i="6"/>
  <c r="E74" i="6"/>
  <c r="E73" i="6"/>
  <c r="E72" i="6"/>
  <c r="E71" i="6"/>
  <c r="E70" i="6"/>
  <c r="H70" i="6" s="1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H54" i="6" s="1"/>
  <c r="E52" i="6"/>
  <c r="H52" i="6" s="1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H21" i="6" s="1"/>
  <c r="E20" i="6"/>
  <c r="H20" i="6" s="1"/>
  <c r="E19" i="6"/>
  <c r="E18" i="6"/>
  <c r="E17" i="6"/>
  <c r="H17" i="6" s="1"/>
  <c r="E16" i="6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H25" i="5" l="1"/>
  <c r="C42" i="5"/>
  <c r="H16" i="5"/>
  <c r="F42" i="5"/>
  <c r="G42" i="5"/>
  <c r="E6" i="5"/>
  <c r="D42" i="5"/>
  <c r="H6" i="5"/>
  <c r="E16" i="8"/>
  <c r="H6" i="8"/>
  <c r="E57" i="6"/>
  <c r="H57" i="6" s="1"/>
  <c r="E53" i="6"/>
  <c r="H53" i="6" s="1"/>
  <c r="E43" i="6"/>
  <c r="H43" i="6" s="1"/>
  <c r="E33" i="6"/>
  <c r="H33" i="6" s="1"/>
  <c r="E23" i="6"/>
  <c r="H23" i="6" s="1"/>
  <c r="F77" i="6"/>
  <c r="C77" i="6"/>
  <c r="G77" i="6"/>
  <c r="D77" i="6"/>
  <c r="E13" i="6"/>
  <c r="H13" i="6" s="1"/>
  <c r="E5" i="6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<sst xmlns="http://schemas.openxmlformats.org/spreadsheetml/2006/main" count="245" uniqueCount="172">
  <si>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</si>
  <si>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</si>
  <si>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</si>
  <si>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</si>
  <si>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</si>
  <si>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</si>
  <si>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</si>
  <si>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</si>
  <si>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</si>
  <si>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</si>
  <si>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</si>
  <si>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</si>
  <si>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</si>
  <si>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</si>
  <si>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</si>
  <si>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</si>
  <si>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</si>
  <si>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</si>
  <si>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</si>
  <si>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</si>
  <si>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</si>
  <si>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</si>
  <si>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</si>
  <si>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</si>
  <si>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</si>
  <si>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</si>
  <si>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</si>
  <si>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</si>
  <si>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</si>
  <si>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</si>
  <si>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</si>
  <si>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</si>
  <si>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</si>
  <si>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</si>
  <si>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</si>
  <si>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</si>
  <si>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</si>
  <si>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</si>
  <si>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</si>
  <si>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</si>
  <si>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</si>
  <si>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</si>
  <si>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</si>
  <si>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</si>
  <si>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</si>
  <si>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</si>
  <si>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</si>
  <si>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</si>
  <si>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</si>
  <si>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</si>
  <si>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</si>
  <si>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</si>
  <si>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</si>
  <si>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</si>
  <si>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</si>
  <si>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</si>
  <si>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</si>
  <si>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</si>
  <si>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</si>
  <si>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</si>
  <si>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</si>
  <si>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</si>
  <si>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</si>
  <si>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</si>
  <si>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</si>
  <si>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</si>
  <si>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</si>
  <si>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</si>
  <si>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</si>
  <si>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</si>
  <si>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</si>
  <si>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</si>
  <si>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</si>
  <si>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</si>
  <si>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</si>
  <si>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</si>
  <si>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</si>
  <si>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</si>
  <si>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</si>
  <si>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</si>
  <si>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</si>
  <si>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</si>
  <si>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</si>
  <si>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</si>
  <si>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</si>
  <si>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</si>
  <si>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</si>
  <si>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</si>
  <si>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</si>
  <si>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</si>
  <si>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</si>
  <si>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</si>
  <si>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</si>
  <si>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</si>
  <si>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</si>
  <si>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</si>
  <si>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</si>
  <si>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</si>
  <si>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</si>
  <si>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</si>
  <si>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</si>
  <si>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</si>
  <si>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</si>
  <si>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</si>
  <si>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</si>
  <si>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</si>
  <si>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</si>
  <si>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</si>
  <si>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</si>
  <si>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</si>
  <si>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</si>
  <si>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</si>
  <si>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</si>
  <si>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</si>
  <si>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</si>
  <si>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</si>
  <si>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</si>
  <si>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</si>
  <si>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</si>
  <si>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</si>
  <si>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</si>
  <si>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</si>
  <si>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</si>
  <si>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</si>
  <si>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</si>
  <si>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</si>
  <si>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</si>
  <si>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</si>
  <si>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Manuel Doblado, Gto.
Estado Analítico del Ejercicio del Presupuesto de Egresos
Clasificación por Objeto del Gasto(Capítulo y Concepto)
Del 1 de Enero AL 31 DE DICIEMBRE DEL 2022</t>
  </si>
  <si>
    <t>Municipio de Manuel Doblado, Gto.
Estado Analítico del Ejercicio del Presupuesto de Egresos
Clasificación Ecónomica (Por Tipo de Gasto)
Del 1 de Enero AL 31 DE DICIEMBRE DEL 2022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</si>
  <si>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</si>
  <si>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</si>
  <si>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</si>
  <si>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</si>
  <si>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</si>
  <si>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</si>
  <si>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</si>
  <si>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</si>
  <si>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</si>
  <si>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DEMANDAS ADMINISTRATIVAS TRAMITADAS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</si>
  <si>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</si>
  <si>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</si>
  <si>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</si>
  <si>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</si>
  <si>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</si>
  <si>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</si>
  <si>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</si>
  <si>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</si>
  <si>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</si>
  <si>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</si>
  <si>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</si>
  <si>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</si>
  <si>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</si>
  <si>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</si>
  <si>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</si>
  <si>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</si>
  <si>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</si>
  <si>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</si>
  <si>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</si>
  <si>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BRINDAR APOYO A LA MUJER DOBLADENCE</t>
  </si>
  <si>
    <t>PLANEAR EL DESARROLLO INTEGRAL DEL MUNIC</t>
  </si>
  <si>
    <t>GESTIONAR ESTRATEGICAMENTE PRIORIDADES</t>
  </si>
  <si>
    <t>MOVILIDAD Y TRANSITO MUNICIPAL</t>
  </si>
  <si>
    <t>Municipio de Manuel Doblado, Gto.
Estado Analítico del Ejercicio del Presupuesto de Egresos
Clasificación Administrativa
Del 1 de Enero AL 31 DE DICIEMBRE DEL 2022</t>
  </si>
  <si>
    <t>Gobierno (Federal/Estatal/Municipal) de Municipio de Manuel Doblado, Gto.
Estado Analítico del Ejercicio del Presupuesto de Egresos
Clasificación Administrativa
Del 1 de Enero AL 31 DE DICIEMBRE DEL 2022</t>
  </si>
  <si>
    <t>Sector Paraestatal del Gobierno (Federal/Estatal/Municipal) de Municipio de Manuel Doblado, Gto.
Estado Analítico del Ejercicio del Presupuesto de Egresos
Clasificación Administrativa
Del 1 de Enero AL 31 DE DICIEMBRE DEL 2022</t>
  </si>
  <si>
    <t>Municipio de Manuel Doblado, Gto.
Estado Análitico del Ejercicio del Presupuesto de Egresos
Clasificación Funcional (Finalidad y Función)
Del 1 de Enero AL 31 DE DICIEMBRE DEL 2022</t>
  </si>
  <si>
    <t>C. BLANCA HAYDEÉ PRECIADO PEREZ</t>
  </si>
  <si>
    <t>CP. GRACIELA DEL ROSARIO LEON HERNANDEZ</t>
  </si>
  <si>
    <t>PRESIDENTA MUNICIPAL</t>
  </si>
  <si>
    <t>TESORERA MUNICIPAL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</si>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</sst>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activeCell="D18" sqref="D1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128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70084043.870000005</v>
      </c>
      <c r="D5" s="14">
        <f>SUM(D6:D12)</f>
        <v>-806112.57000000216</v>
      </c>
      <c r="E5" s="14">
        <f>C5+D5</f>
        <v>69277931.299999997</v>
      </c>
      <c r="F5" s="14">
        <f>SUM(F6:F12)</f>
        <v>61471641.320000008</v>
      </c>
      <c r="G5" s="14">
        <f>SUM(G6:G12)</f>
        <v>61471641.320000008</v>
      </c>
      <c r="H5" s="14">
        <f>E5-F5</f>
        <v>7806289.9799999893</v>
      </c>
    </row>
    <row r="6" spans="1:8" x14ac:dyDescent="0.2">
      <c r="A6" s="49">
        <v>1100</v>
      </c>
      <c r="B6" s="11" t="s">
        <v>70</v>
      </c>
      <c r="C6" s="15">
        <v>41718512.920000002</v>
      </c>
      <c r="D6" s="15">
        <v>-8677763.9100000001</v>
      </c>
      <c r="E6" s="15">
        <f t="shared" ref="E6:E69" si="0">C6+D6</f>
        <v>33040749.010000002</v>
      </c>
      <c r="F6" s="15">
        <v>30992824.16</v>
      </c>
      <c r="G6" s="15">
        <v>30992824.16</v>
      </c>
      <c r="H6" s="15">
        <f t="shared" ref="H6:H69" si="1">E6-F6</f>
        <v>2047924.8500000015</v>
      </c>
    </row>
    <row r="7" spans="1:8" x14ac:dyDescent="0.2">
      <c r="A7" s="49">
        <v>1200</v>
      </c>
      <c r="B7" s="11" t="s">
        <v>71</v>
      </c>
      <c r="C7" s="15">
        <v>1893029.23</v>
      </c>
      <c r="D7" s="15">
        <v>2533341.52</v>
      </c>
      <c r="E7" s="15">
        <f t="shared" si="0"/>
        <v>4426370.75</v>
      </c>
      <c r="F7" s="15">
        <v>3964199.4</v>
      </c>
      <c r="G7" s="15">
        <v>3964199.4</v>
      </c>
      <c r="H7" s="15">
        <f t="shared" si="1"/>
        <v>462171.35000000009</v>
      </c>
    </row>
    <row r="8" spans="1:8" x14ac:dyDescent="0.2">
      <c r="A8" s="49">
        <v>1300</v>
      </c>
      <c r="B8" s="11" t="s">
        <v>72</v>
      </c>
      <c r="C8" s="15">
        <v>6077331.3600000003</v>
      </c>
      <c r="D8" s="15">
        <v>-1165043.82</v>
      </c>
      <c r="E8" s="15">
        <f t="shared" si="0"/>
        <v>4912287.54</v>
      </c>
      <c r="F8" s="15">
        <v>4245898.07</v>
      </c>
      <c r="G8" s="15">
        <v>4245898.07</v>
      </c>
      <c r="H8" s="15">
        <f t="shared" si="1"/>
        <v>666389.46999999974</v>
      </c>
    </row>
    <row r="9" spans="1:8" x14ac:dyDescent="0.2">
      <c r="A9" s="49">
        <v>1400</v>
      </c>
      <c r="B9" s="11" t="s">
        <v>35</v>
      </c>
      <c r="C9" s="15">
        <v>11042683.130000001</v>
      </c>
      <c r="D9" s="15">
        <v>-1938027.15</v>
      </c>
      <c r="E9" s="15">
        <f t="shared" si="0"/>
        <v>9104655.9800000004</v>
      </c>
      <c r="F9" s="15">
        <v>5849836.4100000001</v>
      </c>
      <c r="G9" s="15">
        <v>5849836.4100000001</v>
      </c>
      <c r="H9" s="15">
        <f t="shared" si="1"/>
        <v>3254819.5700000003</v>
      </c>
    </row>
    <row r="10" spans="1:8" x14ac:dyDescent="0.2">
      <c r="A10" s="49">
        <v>1500</v>
      </c>
      <c r="B10" s="11" t="s">
        <v>73</v>
      </c>
      <c r="C10" s="15">
        <v>9352487.2300000004</v>
      </c>
      <c r="D10" s="15">
        <v>8441380.7899999991</v>
      </c>
      <c r="E10" s="15">
        <f t="shared" si="0"/>
        <v>17793868.02</v>
      </c>
      <c r="F10" s="15">
        <v>16418883.279999999</v>
      </c>
      <c r="G10" s="15">
        <v>16418883.279999999</v>
      </c>
      <c r="H10" s="15">
        <f t="shared" si="1"/>
        <v>1374984.7400000002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5075519</v>
      </c>
      <c r="D13" s="15">
        <f>SUM(D14:D22)</f>
        <v>1390302.3699999996</v>
      </c>
      <c r="E13" s="15">
        <f t="shared" si="0"/>
        <v>6465821.3699999992</v>
      </c>
      <c r="F13" s="15">
        <f>SUM(F14:F22)</f>
        <v>6122835.6299999999</v>
      </c>
      <c r="G13" s="15">
        <f>SUM(G14:G22)</f>
        <v>6122835.6299999999</v>
      </c>
      <c r="H13" s="15">
        <f t="shared" si="1"/>
        <v>342985.73999999929</v>
      </c>
    </row>
    <row r="14" spans="1:8" x14ac:dyDescent="0.2">
      <c r="A14" s="49">
        <v>2100</v>
      </c>
      <c r="B14" s="11" t="s">
        <v>75</v>
      </c>
      <c r="C14" s="15">
        <v>774937</v>
      </c>
      <c r="D14" s="15">
        <v>486654.93</v>
      </c>
      <c r="E14" s="15">
        <f t="shared" si="0"/>
        <v>1261591.93</v>
      </c>
      <c r="F14" s="15">
        <v>1122387.1499999999</v>
      </c>
      <c r="G14" s="15">
        <v>1122387.1499999999</v>
      </c>
      <c r="H14" s="15">
        <f t="shared" si="1"/>
        <v>139204.78000000003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8571</v>
      </c>
      <c r="E15" s="15">
        <f t="shared" si="0"/>
        <v>8571</v>
      </c>
      <c r="F15" s="15">
        <v>7891</v>
      </c>
      <c r="G15" s="15">
        <v>7891</v>
      </c>
      <c r="H15" s="15">
        <f t="shared" si="1"/>
        <v>680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312539.5</v>
      </c>
      <c r="D17" s="15">
        <v>675288.69</v>
      </c>
      <c r="E17" s="15">
        <f t="shared" si="0"/>
        <v>987828.19</v>
      </c>
      <c r="F17" s="15">
        <v>926353.22</v>
      </c>
      <c r="G17" s="15">
        <v>926353.22</v>
      </c>
      <c r="H17" s="15">
        <f t="shared" si="1"/>
        <v>61474.969999999972</v>
      </c>
    </row>
    <row r="18" spans="1:8" x14ac:dyDescent="0.2">
      <c r="A18" s="49">
        <v>2500</v>
      </c>
      <c r="B18" s="11" t="s">
        <v>79</v>
      </c>
      <c r="C18" s="15">
        <v>16500</v>
      </c>
      <c r="D18" s="15">
        <v>10200.530000000001</v>
      </c>
      <c r="E18" s="15">
        <f t="shared" si="0"/>
        <v>26700.53</v>
      </c>
      <c r="F18" s="15">
        <v>15604</v>
      </c>
      <c r="G18" s="15">
        <v>15604</v>
      </c>
      <c r="H18" s="15">
        <f t="shared" si="1"/>
        <v>11096.529999999999</v>
      </c>
    </row>
    <row r="19" spans="1:8" x14ac:dyDescent="0.2">
      <c r="A19" s="49">
        <v>2600</v>
      </c>
      <c r="B19" s="11" t="s">
        <v>80</v>
      </c>
      <c r="C19" s="15">
        <v>3522542.5</v>
      </c>
      <c r="D19" s="15">
        <v>226515.68</v>
      </c>
      <c r="E19" s="15">
        <f t="shared" si="0"/>
        <v>3749058.18</v>
      </c>
      <c r="F19" s="15">
        <v>3670617.92</v>
      </c>
      <c r="G19" s="15">
        <v>3670617.92</v>
      </c>
      <c r="H19" s="15">
        <f t="shared" si="1"/>
        <v>78440.260000000242</v>
      </c>
    </row>
    <row r="20" spans="1:8" x14ac:dyDescent="0.2">
      <c r="A20" s="49">
        <v>2700</v>
      </c>
      <c r="B20" s="11" t="s">
        <v>81</v>
      </c>
      <c r="C20" s="15">
        <v>275500</v>
      </c>
      <c r="D20" s="15">
        <v>-128274.85</v>
      </c>
      <c r="E20" s="15">
        <f t="shared" si="0"/>
        <v>147225.15</v>
      </c>
      <c r="F20" s="15">
        <v>130556.51</v>
      </c>
      <c r="G20" s="15">
        <v>130556.51</v>
      </c>
      <c r="H20" s="15">
        <f t="shared" si="1"/>
        <v>16668.64</v>
      </c>
    </row>
    <row r="21" spans="1:8" x14ac:dyDescent="0.2">
      <c r="A21" s="49">
        <v>2800</v>
      </c>
      <c r="B21" s="11" t="s">
        <v>82</v>
      </c>
      <c r="C21" s="15">
        <v>15000</v>
      </c>
      <c r="D21" s="15">
        <v>-15000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158500</v>
      </c>
      <c r="D22" s="15">
        <v>126346.39</v>
      </c>
      <c r="E22" s="15">
        <f t="shared" si="0"/>
        <v>284846.39</v>
      </c>
      <c r="F22" s="15">
        <v>249425.83</v>
      </c>
      <c r="G22" s="15">
        <v>249425.83</v>
      </c>
      <c r="H22" s="15">
        <f t="shared" si="1"/>
        <v>35420.560000000027</v>
      </c>
    </row>
    <row r="23" spans="1:8" x14ac:dyDescent="0.2">
      <c r="A23" s="48" t="s">
        <v>63</v>
      </c>
      <c r="B23" s="7"/>
      <c r="C23" s="15">
        <f>SUM(C24:C32)</f>
        <v>16866703.02</v>
      </c>
      <c r="D23" s="15">
        <f>SUM(D24:D32)</f>
        <v>14539431.890000001</v>
      </c>
      <c r="E23" s="15">
        <f t="shared" si="0"/>
        <v>31406134.91</v>
      </c>
      <c r="F23" s="15">
        <f>SUM(F24:F32)</f>
        <v>30143999.899999999</v>
      </c>
      <c r="G23" s="15">
        <f>SUM(G24:G32)</f>
        <v>30143999.899999999</v>
      </c>
      <c r="H23" s="15">
        <f t="shared" si="1"/>
        <v>1262135.0100000016</v>
      </c>
    </row>
    <row r="24" spans="1:8" x14ac:dyDescent="0.2">
      <c r="A24" s="49">
        <v>3100</v>
      </c>
      <c r="B24" s="11" t="s">
        <v>84</v>
      </c>
      <c r="C24" s="15">
        <v>1488876.25</v>
      </c>
      <c r="D24" s="15">
        <v>13878697.800000001</v>
      </c>
      <c r="E24" s="15">
        <f t="shared" si="0"/>
        <v>15367574.050000001</v>
      </c>
      <c r="F24" s="15">
        <v>14832109.51</v>
      </c>
      <c r="G24" s="15">
        <v>14832109.51</v>
      </c>
      <c r="H24" s="15">
        <f t="shared" si="1"/>
        <v>535464.54000000097</v>
      </c>
    </row>
    <row r="25" spans="1:8" x14ac:dyDescent="0.2">
      <c r="A25" s="49">
        <v>3200</v>
      </c>
      <c r="B25" s="11" t="s">
        <v>85</v>
      </c>
      <c r="C25" s="15">
        <v>3232277.64</v>
      </c>
      <c r="D25" s="15">
        <v>-868044.86</v>
      </c>
      <c r="E25" s="15">
        <f t="shared" si="0"/>
        <v>2364232.7800000003</v>
      </c>
      <c r="F25" s="15">
        <v>2362115.2599999998</v>
      </c>
      <c r="G25" s="15">
        <v>2362115.2599999998</v>
      </c>
      <c r="H25" s="15">
        <f t="shared" si="1"/>
        <v>2117.5200000004843</v>
      </c>
    </row>
    <row r="26" spans="1:8" x14ac:dyDescent="0.2">
      <c r="A26" s="49">
        <v>3300</v>
      </c>
      <c r="B26" s="11" t="s">
        <v>86</v>
      </c>
      <c r="C26" s="15">
        <v>3244000</v>
      </c>
      <c r="D26" s="15">
        <v>411405.23</v>
      </c>
      <c r="E26" s="15">
        <f t="shared" si="0"/>
        <v>3655405.23</v>
      </c>
      <c r="F26" s="15">
        <v>3601041.27</v>
      </c>
      <c r="G26" s="15">
        <v>3601041.27</v>
      </c>
      <c r="H26" s="15">
        <f t="shared" si="1"/>
        <v>54363.959999999963</v>
      </c>
    </row>
    <row r="27" spans="1:8" x14ac:dyDescent="0.2">
      <c r="A27" s="49">
        <v>3400</v>
      </c>
      <c r="B27" s="11" t="s">
        <v>87</v>
      </c>
      <c r="C27" s="15">
        <v>466355.5</v>
      </c>
      <c r="D27" s="15">
        <v>125840.34</v>
      </c>
      <c r="E27" s="15">
        <f t="shared" si="0"/>
        <v>592195.83999999997</v>
      </c>
      <c r="F27" s="15">
        <v>550174.07999999996</v>
      </c>
      <c r="G27" s="15">
        <v>550174.07999999996</v>
      </c>
      <c r="H27" s="15">
        <f t="shared" si="1"/>
        <v>42021.760000000009</v>
      </c>
    </row>
    <row r="28" spans="1:8" x14ac:dyDescent="0.2">
      <c r="A28" s="49">
        <v>3500</v>
      </c>
      <c r="B28" s="11" t="s">
        <v>88</v>
      </c>
      <c r="C28" s="15">
        <v>1782839</v>
      </c>
      <c r="D28" s="15">
        <v>716351.6</v>
      </c>
      <c r="E28" s="15">
        <f t="shared" si="0"/>
        <v>2499190.6</v>
      </c>
      <c r="F28" s="15">
        <v>2334966.35</v>
      </c>
      <c r="G28" s="15">
        <v>2334966.35</v>
      </c>
      <c r="H28" s="15">
        <f t="shared" si="1"/>
        <v>164224.25</v>
      </c>
    </row>
    <row r="29" spans="1:8" x14ac:dyDescent="0.2">
      <c r="A29" s="49">
        <v>3600</v>
      </c>
      <c r="B29" s="11" t="s">
        <v>89</v>
      </c>
      <c r="C29" s="15">
        <v>1200000</v>
      </c>
      <c r="D29" s="15">
        <v>-252382.02</v>
      </c>
      <c r="E29" s="15">
        <f t="shared" si="0"/>
        <v>947617.98</v>
      </c>
      <c r="F29" s="15">
        <v>902214.93</v>
      </c>
      <c r="G29" s="15">
        <v>902214.93</v>
      </c>
      <c r="H29" s="15">
        <f t="shared" si="1"/>
        <v>45403.04999999993</v>
      </c>
    </row>
    <row r="30" spans="1:8" x14ac:dyDescent="0.2">
      <c r="A30" s="49">
        <v>3700</v>
      </c>
      <c r="B30" s="11" t="s">
        <v>90</v>
      </c>
      <c r="C30" s="15">
        <v>276500</v>
      </c>
      <c r="D30" s="15">
        <v>62706.54</v>
      </c>
      <c r="E30" s="15">
        <f t="shared" si="0"/>
        <v>339206.54</v>
      </c>
      <c r="F30" s="15">
        <v>209341.91</v>
      </c>
      <c r="G30" s="15">
        <v>209341.91</v>
      </c>
      <c r="H30" s="15">
        <f t="shared" si="1"/>
        <v>129864.62999999998</v>
      </c>
    </row>
    <row r="31" spans="1:8" x14ac:dyDescent="0.2">
      <c r="A31" s="49">
        <v>3800</v>
      </c>
      <c r="B31" s="11" t="s">
        <v>91</v>
      </c>
      <c r="C31" s="15">
        <v>2015745.5</v>
      </c>
      <c r="D31" s="15">
        <v>1634474.77</v>
      </c>
      <c r="E31" s="15">
        <f t="shared" si="0"/>
        <v>3650220.27</v>
      </c>
      <c r="F31" s="15">
        <v>3545793.9</v>
      </c>
      <c r="G31" s="15">
        <v>3545793.9</v>
      </c>
      <c r="H31" s="15">
        <f t="shared" si="1"/>
        <v>104426.37000000011</v>
      </c>
    </row>
    <row r="32" spans="1:8" x14ac:dyDescent="0.2">
      <c r="A32" s="49">
        <v>3900</v>
      </c>
      <c r="B32" s="11" t="s">
        <v>19</v>
      </c>
      <c r="C32" s="15">
        <v>3160109.13</v>
      </c>
      <c r="D32" s="15">
        <v>-1169617.51</v>
      </c>
      <c r="E32" s="15">
        <f t="shared" si="0"/>
        <v>1990491.6199999999</v>
      </c>
      <c r="F32" s="15">
        <v>1806242.69</v>
      </c>
      <c r="G32" s="15">
        <v>1806242.69</v>
      </c>
      <c r="H32" s="15">
        <f t="shared" si="1"/>
        <v>184248.92999999993</v>
      </c>
    </row>
    <row r="33" spans="1:8" x14ac:dyDescent="0.2">
      <c r="A33" s="48" t="s">
        <v>64</v>
      </c>
      <c r="B33" s="7"/>
      <c r="C33" s="15">
        <f>SUM(C34:C42)</f>
        <v>20657200</v>
      </c>
      <c r="D33" s="15">
        <f>SUM(D34:D42)</f>
        <v>8366402.2400000002</v>
      </c>
      <c r="E33" s="15">
        <f t="shared" si="0"/>
        <v>29023602.240000002</v>
      </c>
      <c r="F33" s="15">
        <f>SUM(F34:F42)</f>
        <v>27425147.310000002</v>
      </c>
      <c r="G33" s="15">
        <f>SUM(G34:G42)</f>
        <v>24289052.920000002</v>
      </c>
      <c r="H33" s="15">
        <f t="shared" si="1"/>
        <v>1598454.9299999997</v>
      </c>
    </row>
    <row r="34" spans="1:8" x14ac:dyDescent="0.2">
      <c r="A34" s="49">
        <v>4100</v>
      </c>
      <c r="B34" s="11" t="s">
        <v>92</v>
      </c>
      <c r="C34" s="15">
        <v>6247200</v>
      </c>
      <c r="D34" s="15">
        <v>0</v>
      </c>
      <c r="E34" s="15">
        <f t="shared" si="0"/>
        <v>6247200</v>
      </c>
      <c r="F34" s="15">
        <v>6240000</v>
      </c>
      <c r="G34" s="15">
        <v>6240000</v>
      </c>
      <c r="H34" s="15">
        <f t="shared" si="1"/>
        <v>7200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14250000</v>
      </c>
      <c r="D37" s="15">
        <v>8351504.1900000004</v>
      </c>
      <c r="E37" s="15">
        <f t="shared" si="0"/>
        <v>22601504.190000001</v>
      </c>
      <c r="F37" s="15">
        <v>21010249.260000002</v>
      </c>
      <c r="G37" s="15">
        <v>17874154.870000001</v>
      </c>
      <c r="H37" s="15">
        <f t="shared" si="1"/>
        <v>1591254.9299999997</v>
      </c>
    </row>
    <row r="38" spans="1:8" x14ac:dyDescent="0.2">
      <c r="A38" s="49">
        <v>4500</v>
      </c>
      <c r="B38" s="11" t="s">
        <v>41</v>
      </c>
      <c r="C38" s="15">
        <v>160000</v>
      </c>
      <c r="D38" s="15">
        <v>14898.05</v>
      </c>
      <c r="E38" s="15">
        <f t="shared" si="0"/>
        <v>174898.05</v>
      </c>
      <c r="F38" s="15">
        <v>174898.05</v>
      </c>
      <c r="G38" s="15">
        <v>174898.05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5437000</v>
      </c>
      <c r="D43" s="15">
        <f>SUM(D44:D52)</f>
        <v>241903.65000000002</v>
      </c>
      <c r="E43" s="15">
        <f t="shared" si="0"/>
        <v>5678903.6500000004</v>
      </c>
      <c r="F43" s="15">
        <f>SUM(F44:F52)</f>
        <v>5630555.2299999995</v>
      </c>
      <c r="G43" s="15">
        <f>SUM(G44:G52)</f>
        <v>5630555.2299999995</v>
      </c>
      <c r="H43" s="15">
        <f t="shared" si="1"/>
        <v>48348.420000000857</v>
      </c>
    </row>
    <row r="44" spans="1:8" x14ac:dyDescent="0.2">
      <c r="A44" s="49">
        <v>5100</v>
      </c>
      <c r="B44" s="11" t="s">
        <v>99</v>
      </c>
      <c r="C44" s="15">
        <v>192000</v>
      </c>
      <c r="D44" s="15">
        <v>642713.11</v>
      </c>
      <c r="E44" s="15">
        <f t="shared" si="0"/>
        <v>834713.11</v>
      </c>
      <c r="F44" s="15">
        <v>786714.78</v>
      </c>
      <c r="G44" s="15">
        <v>786714.78</v>
      </c>
      <c r="H44" s="15">
        <f t="shared" si="1"/>
        <v>47998.329999999958</v>
      </c>
    </row>
    <row r="45" spans="1:8" x14ac:dyDescent="0.2">
      <c r="A45" s="49">
        <v>5200</v>
      </c>
      <c r="B45" s="11" t="s">
        <v>100</v>
      </c>
      <c r="C45" s="15">
        <v>45000</v>
      </c>
      <c r="D45" s="15">
        <v>-309.45</v>
      </c>
      <c r="E45" s="15">
        <f t="shared" si="0"/>
        <v>44690.55</v>
      </c>
      <c r="F45" s="15">
        <v>44690.55</v>
      </c>
      <c r="G45" s="15">
        <v>44690.55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4650000</v>
      </c>
      <c r="D47" s="15">
        <v>-63000</v>
      </c>
      <c r="E47" s="15">
        <f t="shared" si="0"/>
        <v>4587000</v>
      </c>
      <c r="F47" s="15">
        <v>4586900</v>
      </c>
      <c r="G47" s="15">
        <v>4586900</v>
      </c>
      <c r="H47" s="15">
        <f t="shared" si="1"/>
        <v>100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50000</v>
      </c>
      <c r="D49" s="15">
        <v>73499.990000000005</v>
      </c>
      <c r="E49" s="15">
        <f t="shared" si="0"/>
        <v>123499.99</v>
      </c>
      <c r="F49" s="15">
        <v>123250.01</v>
      </c>
      <c r="G49" s="15">
        <v>123250.01</v>
      </c>
      <c r="H49" s="15">
        <f t="shared" si="1"/>
        <v>249.98000000001048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500000</v>
      </c>
      <c r="D52" s="15">
        <v>-411000</v>
      </c>
      <c r="E52" s="15">
        <f t="shared" si="0"/>
        <v>89000</v>
      </c>
      <c r="F52" s="15">
        <v>88999.89</v>
      </c>
      <c r="G52" s="15">
        <v>88999.89</v>
      </c>
      <c r="H52" s="15">
        <f t="shared" si="1"/>
        <v>0.11000000000058208</v>
      </c>
    </row>
    <row r="53" spans="1:8" x14ac:dyDescent="0.2">
      <c r="A53" s="48" t="s">
        <v>66</v>
      </c>
      <c r="B53" s="7"/>
      <c r="C53" s="15">
        <f>SUM(C54:C56)</f>
        <v>1000000</v>
      </c>
      <c r="D53" s="15">
        <f>SUM(D54:D56)</f>
        <v>56474090.5</v>
      </c>
      <c r="E53" s="15">
        <f t="shared" si="0"/>
        <v>57474090.5</v>
      </c>
      <c r="F53" s="15">
        <f>SUM(F54:F56)</f>
        <v>12598698.68</v>
      </c>
      <c r="G53" s="15">
        <f>SUM(G54:G56)</f>
        <v>11698701.84</v>
      </c>
      <c r="H53" s="15">
        <f t="shared" si="1"/>
        <v>44875391.82</v>
      </c>
    </row>
    <row r="54" spans="1:8" x14ac:dyDescent="0.2">
      <c r="A54" s="49">
        <v>6100</v>
      </c>
      <c r="B54" s="11" t="s">
        <v>108</v>
      </c>
      <c r="C54" s="15">
        <v>1000000</v>
      </c>
      <c r="D54" s="15">
        <v>42733126.060000002</v>
      </c>
      <c r="E54" s="15">
        <f t="shared" si="0"/>
        <v>43733126.060000002</v>
      </c>
      <c r="F54" s="15">
        <v>12598698.68</v>
      </c>
      <c r="G54" s="15">
        <v>11698701.84</v>
      </c>
      <c r="H54" s="15">
        <f t="shared" si="1"/>
        <v>31134427.380000003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13740964.439999999</v>
      </c>
      <c r="E55" s="15">
        <f t="shared" si="0"/>
        <v>13740964.439999999</v>
      </c>
      <c r="F55" s="15">
        <v>0</v>
      </c>
      <c r="G55" s="15">
        <v>0</v>
      </c>
      <c r="H55" s="15">
        <f t="shared" si="1"/>
        <v>13740964.439999999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57789321.82</v>
      </c>
      <c r="D57" s="15">
        <f>SUM(D58:D64)</f>
        <v>-57789321.82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57789321.82</v>
      </c>
      <c r="D64" s="15">
        <v>-57789321.82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350000</v>
      </c>
      <c r="D65" s="15">
        <f>SUM(D66:D68)</f>
        <v>15629251.73</v>
      </c>
      <c r="E65" s="15">
        <f t="shared" si="0"/>
        <v>15979251.73</v>
      </c>
      <c r="F65" s="15">
        <f>SUM(F66:F68)</f>
        <v>15978950.550000001</v>
      </c>
      <c r="G65" s="15">
        <f>SUM(G66:G68)</f>
        <v>15978950.550000001</v>
      </c>
      <c r="H65" s="15">
        <f t="shared" si="1"/>
        <v>301.17999999970198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350000</v>
      </c>
      <c r="D68" s="15">
        <v>15629251.73</v>
      </c>
      <c r="E68" s="15">
        <f t="shared" si="0"/>
        <v>15979251.73</v>
      </c>
      <c r="F68" s="15">
        <v>15978950.550000001</v>
      </c>
      <c r="G68" s="15">
        <v>15978950.550000001</v>
      </c>
      <c r="H68" s="15">
        <f t="shared" si="1"/>
        <v>301.17999999970198</v>
      </c>
    </row>
    <row r="69" spans="1:8" x14ac:dyDescent="0.2">
      <c r="A69" s="48" t="s">
        <v>69</v>
      </c>
      <c r="B69" s="7"/>
      <c r="C69" s="15">
        <f>SUM(C70:C76)</f>
        <v>8355000</v>
      </c>
      <c r="D69" s="15">
        <f>SUM(D70:D76)</f>
        <v>-1167507.8400000001</v>
      </c>
      <c r="E69" s="15">
        <f t="shared" si="0"/>
        <v>7187492.1600000001</v>
      </c>
      <c r="F69" s="15">
        <f>SUM(F70:F76)</f>
        <v>7187492.1600000001</v>
      </c>
      <c r="G69" s="15">
        <f>SUM(G70:G76)</f>
        <v>7187492.1600000001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6500000</v>
      </c>
      <c r="D70" s="15">
        <v>0</v>
      </c>
      <c r="E70" s="15">
        <f t="shared" ref="E70:E76" si="2">C70+D70</f>
        <v>6500000</v>
      </c>
      <c r="F70" s="15">
        <v>6500000</v>
      </c>
      <c r="G70" s="15">
        <v>6500000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1855000</v>
      </c>
      <c r="D71" s="15">
        <v>-1167507.8400000001</v>
      </c>
      <c r="E71" s="15">
        <f t="shared" si="2"/>
        <v>687492.15999999992</v>
      </c>
      <c r="F71" s="15">
        <v>687492.16</v>
      </c>
      <c r="G71" s="15">
        <v>687492.16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185614787.71000001</v>
      </c>
      <c r="D77" s="17">
        <f t="shared" si="4"/>
        <v>36878440.149999991</v>
      </c>
      <c r="E77" s="17">
        <f t="shared" si="4"/>
        <v>222493227.85999998</v>
      </c>
      <c r="F77" s="17">
        <f t="shared" si="4"/>
        <v>166559320.78</v>
      </c>
      <c r="G77" s="17">
        <f t="shared" si="4"/>
        <v>162523229.55000001</v>
      </c>
      <c r="H77" s="17">
        <f t="shared" si="4"/>
        <v>55933907.079999991</v>
      </c>
    </row>
    <row r="79" spans="1:8" x14ac:dyDescent="0.2">
      <c r="A79" s="53" t="s">
        <v>171</v>
      </c>
    </row>
    <row r="81" spans="1:4" x14ac:dyDescent="0.2">
      <c r="D81" s="52" t="s">
        <v>168</v>
      </c>
    </row>
    <row r="82" spans="1:4" x14ac:dyDescent="0.2">
      <c r="A82" s="52" t="s">
        <v>167</v>
      </c>
      <c r="B82" s="52"/>
      <c r="D82" s="52" t="s">
        <v>170</v>
      </c>
    </row>
    <row r="83" spans="1:4" x14ac:dyDescent="0.2">
      <c r="A83" s="52" t="s">
        <v>169</v>
      </c>
      <c r="B83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>
      <selection activeCell="D27" sqref="D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129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172167787.71000001</v>
      </c>
      <c r="D6" s="50">
        <v>-35481703.780000001</v>
      </c>
      <c r="E6" s="50">
        <f>C6+D6</f>
        <v>136686083.93000001</v>
      </c>
      <c r="F6" s="50">
        <v>125676218.27</v>
      </c>
      <c r="G6" s="50">
        <v>122540123.88</v>
      </c>
      <c r="H6" s="50">
        <f>E6-F6</f>
        <v>11009865.660000011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6787000</v>
      </c>
      <c r="D8" s="50">
        <v>72345245.879999995</v>
      </c>
      <c r="E8" s="50">
        <f>C8+D8</f>
        <v>79132245.879999995</v>
      </c>
      <c r="F8" s="50">
        <v>34208204.460000001</v>
      </c>
      <c r="G8" s="50">
        <v>33308207.620000001</v>
      </c>
      <c r="H8" s="50">
        <f>E8-F8</f>
        <v>44924041.419999994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6500000</v>
      </c>
      <c r="D10" s="50">
        <v>0</v>
      </c>
      <c r="E10" s="50">
        <f>C10+D10</f>
        <v>6500000</v>
      </c>
      <c r="F10" s="50">
        <v>6500000</v>
      </c>
      <c r="G10" s="50">
        <v>6500000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160000</v>
      </c>
      <c r="D12" s="50">
        <v>14898.05</v>
      </c>
      <c r="E12" s="50">
        <f>C12+D12</f>
        <v>174898.05</v>
      </c>
      <c r="F12" s="50">
        <v>174898.05</v>
      </c>
      <c r="G12" s="50">
        <v>174898.05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185614787.71000001</v>
      </c>
      <c r="D16" s="17">
        <f>SUM(D6+D8+D10+D12+D14)</f>
        <v>36878440.149999991</v>
      </c>
      <c r="E16" s="17">
        <f>SUM(E6+E8+E10+E12+E14)</f>
        <v>222493227.86000001</v>
      </c>
      <c r="F16" s="17">
        <f t="shared" ref="F16:H16" si="0">SUM(F6+F8+F10+F12+F14)</f>
        <v>166559320.78</v>
      </c>
      <c r="G16" s="17">
        <f t="shared" si="0"/>
        <v>162523229.55000001</v>
      </c>
      <c r="H16" s="17">
        <f t="shared" si="0"/>
        <v>55933907.080000006</v>
      </c>
    </row>
    <row r="17" spans="2:3" x14ac:dyDescent="0.2">
      <c r="B17" s="53" t="s">
        <v>171</v>
      </c>
    </row>
    <row r="22" spans="2:3" x14ac:dyDescent="0.2">
      <c r="B22" s="52" t="s">
        <v>167</v>
      </c>
      <c r="C22" s="52" t="s">
        <v>168</v>
      </c>
    </row>
    <row r="23" spans="2:3" x14ac:dyDescent="0.2">
      <c r="B23" s="52" t="s">
        <v>169</v>
      </c>
      <c r="C23" s="52" t="s">
        <v>170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topLeftCell="A28" workbookViewId="0">
      <selection activeCell="G41" sqref="G4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163</v>
      </c>
      <c r="B1" s="55"/>
      <c r="C1" s="55"/>
      <c r="D1" s="55"/>
      <c r="E1" s="55"/>
      <c r="F1" s="55"/>
      <c r="G1" s="55"/>
      <c r="H1" s="56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9" t="s">
        <v>54</v>
      </c>
      <c r="B3" s="60"/>
      <c r="C3" s="54" t="s">
        <v>60</v>
      </c>
      <c r="D3" s="55"/>
      <c r="E3" s="55"/>
      <c r="F3" s="55"/>
      <c r="G3" s="56"/>
      <c r="H3" s="57" t="s">
        <v>59</v>
      </c>
    </row>
    <row r="4" spans="1:8" ht="24.95" customHeight="1" x14ac:dyDescent="0.2">
      <c r="A4" s="61"/>
      <c r="B4" s="62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23307090</v>
      </c>
      <c r="D7" s="15">
        <v>2254607.3199999998</v>
      </c>
      <c r="E7" s="15">
        <f>C7+D7</f>
        <v>25561697.32</v>
      </c>
      <c r="F7" s="15">
        <v>24801069.34</v>
      </c>
      <c r="G7" s="15">
        <v>24801069.34</v>
      </c>
      <c r="H7" s="15">
        <f>E7-F7</f>
        <v>760627.98000000045</v>
      </c>
    </row>
    <row r="8" spans="1:8" x14ac:dyDescent="0.2">
      <c r="A8" s="4" t="s">
        <v>131</v>
      </c>
      <c r="B8" s="22"/>
      <c r="C8" s="15">
        <v>9402649.1699999999</v>
      </c>
      <c r="D8" s="15">
        <v>10864192.66</v>
      </c>
      <c r="E8" s="15">
        <f t="shared" ref="E8:E13" si="0">C8+D8</f>
        <v>20266841.829999998</v>
      </c>
      <c r="F8" s="15">
        <v>19765164.870000001</v>
      </c>
      <c r="G8" s="15">
        <v>19765164.870000001</v>
      </c>
      <c r="H8" s="15">
        <f t="shared" ref="H8:H13" si="1">E8-F8</f>
        <v>501676.95999999717</v>
      </c>
    </row>
    <row r="9" spans="1:8" x14ac:dyDescent="0.2">
      <c r="A9" s="4" t="s">
        <v>132</v>
      </c>
      <c r="B9" s="22"/>
      <c r="C9" s="15">
        <v>3454837.67</v>
      </c>
      <c r="D9" s="15">
        <v>344853.26</v>
      </c>
      <c r="E9" s="15">
        <f t="shared" si="0"/>
        <v>3799690.9299999997</v>
      </c>
      <c r="F9" s="15">
        <v>3525037.76</v>
      </c>
      <c r="G9" s="15">
        <v>3525037.76</v>
      </c>
      <c r="H9" s="15">
        <f t="shared" si="1"/>
        <v>274653.16999999993</v>
      </c>
    </row>
    <row r="10" spans="1:8" x14ac:dyDescent="0.2">
      <c r="A10" s="4" t="s">
        <v>133</v>
      </c>
      <c r="B10" s="22"/>
      <c r="C10" s="15">
        <v>21749977.82</v>
      </c>
      <c r="D10" s="15">
        <v>-16750939.869999999</v>
      </c>
      <c r="E10" s="15">
        <f t="shared" si="0"/>
        <v>4999037.9500000011</v>
      </c>
      <c r="F10" s="15">
        <v>4412707.75</v>
      </c>
      <c r="G10" s="15">
        <v>4412707.75</v>
      </c>
      <c r="H10" s="15">
        <f t="shared" si="1"/>
        <v>586330.20000000112</v>
      </c>
    </row>
    <row r="11" spans="1:8" x14ac:dyDescent="0.2">
      <c r="A11" s="4" t="s">
        <v>134</v>
      </c>
      <c r="B11" s="22"/>
      <c r="C11" s="15">
        <v>760916.52</v>
      </c>
      <c r="D11" s="15">
        <v>-5803.06</v>
      </c>
      <c r="E11" s="15">
        <f t="shared" si="0"/>
        <v>755113.46</v>
      </c>
      <c r="F11" s="15">
        <v>467211.5</v>
      </c>
      <c r="G11" s="15">
        <v>467211.5</v>
      </c>
      <c r="H11" s="15">
        <f t="shared" si="1"/>
        <v>287901.95999999996</v>
      </c>
    </row>
    <row r="12" spans="1:8" x14ac:dyDescent="0.2">
      <c r="A12" s="4" t="s">
        <v>135</v>
      </c>
      <c r="B12" s="22"/>
      <c r="C12" s="15">
        <v>1963168.41</v>
      </c>
      <c r="D12" s="15">
        <v>54615.41</v>
      </c>
      <c r="E12" s="15">
        <f t="shared" si="0"/>
        <v>2017783.8199999998</v>
      </c>
      <c r="F12" s="15">
        <v>1892468.45</v>
      </c>
      <c r="G12" s="15">
        <v>1892468.45</v>
      </c>
      <c r="H12" s="15">
        <f t="shared" si="1"/>
        <v>125315.36999999988</v>
      </c>
    </row>
    <row r="13" spans="1:8" x14ac:dyDescent="0.2">
      <c r="A13" s="4" t="s">
        <v>136</v>
      </c>
      <c r="B13" s="22"/>
      <c r="C13" s="15">
        <v>5251660.22</v>
      </c>
      <c r="D13" s="15">
        <v>5820550.7000000002</v>
      </c>
      <c r="E13" s="15">
        <f t="shared" si="0"/>
        <v>11072210.92</v>
      </c>
      <c r="F13" s="15">
        <v>10695971.119999999</v>
      </c>
      <c r="G13" s="15">
        <v>9512336.2300000004</v>
      </c>
      <c r="H13" s="15">
        <f t="shared" si="1"/>
        <v>376239.80000000075</v>
      </c>
    </row>
    <row r="14" spans="1:8" x14ac:dyDescent="0.2">
      <c r="A14" s="4" t="s">
        <v>137</v>
      </c>
      <c r="B14" s="22"/>
      <c r="C14" s="15">
        <v>1224881.3</v>
      </c>
      <c r="D14" s="15">
        <v>103686.8</v>
      </c>
      <c r="E14" s="15">
        <f t="shared" ref="E14" si="2">C14+D14</f>
        <v>1328568.1000000001</v>
      </c>
      <c r="F14" s="15">
        <v>1096939.06</v>
      </c>
      <c r="G14" s="15">
        <v>1096939.06</v>
      </c>
      <c r="H14" s="15">
        <f t="shared" ref="H14" si="3">E14-F14</f>
        <v>231629.04000000004</v>
      </c>
    </row>
    <row r="15" spans="1:8" x14ac:dyDescent="0.2">
      <c r="A15" s="4" t="s">
        <v>138</v>
      </c>
      <c r="B15" s="22"/>
      <c r="C15" s="15">
        <v>2553589.87</v>
      </c>
      <c r="D15" s="15">
        <v>-274841.06</v>
      </c>
      <c r="E15" s="15">
        <f t="shared" ref="E15" si="4">C15+D15</f>
        <v>2278748.81</v>
      </c>
      <c r="F15" s="15">
        <v>1948831.61</v>
      </c>
      <c r="G15" s="15">
        <v>1948831.61</v>
      </c>
      <c r="H15" s="15">
        <f t="shared" ref="H15" si="5">E15-F15</f>
        <v>329917.19999999995</v>
      </c>
    </row>
    <row r="16" spans="1:8" x14ac:dyDescent="0.2">
      <c r="A16" s="4" t="s">
        <v>139</v>
      </c>
      <c r="B16" s="22"/>
      <c r="C16" s="15">
        <v>1399731.01</v>
      </c>
      <c r="D16" s="15">
        <v>255600</v>
      </c>
      <c r="E16" s="15">
        <f t="shared" ref="E16" si="6">C16+D16</f>
        <v>1655331.01</v>
      </c>
      <c r="F16" s="15">
        <v>1457695.89</v>
      </c>
      <c r="G16" s="15">
        <v>1457695.89</v>
      </c>
      <c r="H16" s="15">
        <f t="shared" ref="H16" si="7">E16-F16</f>
        <v>197635.12000000011</v>
      </c>
    </row>
    <row r="17" spans="1:8" x14ac:dyDescent="0.2">
      <c r="A17" s="4" t="s">
        <v>140</v>
      </c>
      <c r="B17" s="22"/>
      <c r="C17" s="15">
        <v>9424723.4800000004</v>
      </c>
      <c r="D17" s="15">
        <v>1359484.54</v>
      </c>
      <c r="E17" s="15">
        <f t="shared" ref="E17" si="8">C17+D17</f>
        <v>10784208.02</v>
      </c>
      <c r="F17" s="15">
        <v>9817112.5099999998</v>
      </c>
      <c r="G17" s="15">
        <v>7864653.0099999998</v>
      </c>
      <c r="H17" s="15">
        <f t="shared" ref="H17" si="9">E17-F17</f>
        <v>967095.50999999978</v>
      </c>
    </row>
    <row r="18" spans="1:8" x14ac:dyDescent="0.2">
      <c r="A18" s="4" t="s">
        <v>141</v>
      </c>
      <c r="B18" s="22"/>
      <c r="C18" s="15">
        <v>1062271.99</v>
      </c>
      <c r="D18" s="15">
        <v>1023056.49</v>
      </c>
      <c r="E18" s="15">
        <f t="shared" ref="E18" si="10">C18+D18</f>
        <v>2085328.48</v>
      </c>
      <c r="F18" s="15">
        <v>1632454.33</v>
      </c>
      <c r="G18" s="15">
        <v>1632454.33</v>
      </c>
      <c r="H18" s="15">
        <f t="shared" ref="H18" si="11">E18-F18</f>
        <v>452874.14999999991</v>
      </c>
    </row>
    <row r="19" spans="1:8" x14ac:dyDescent="0.2">
      <c r="A19" s="4" t="s">
        <v>142</v>
      </c>
      <c r="B19" s="22"/>
      <c r="C19" s="15">
        <v>849378.74</v>
      </c>
      <c r="D19" s="15">
        <v>179392.07</v>
      </c>
      <c r="E19" s="15">
        <f t="shared" ref="E19" si="12">C19+D19</f>
        <v>1028770.81</v>
      </c>
      <c r="F19" s="15">
        <v>964847.65</v>
      </c>
      <c r="G19" s="15">
        <v>964847.65</v>
      </c>
      <c r="H19" s="15">
        <f t="shared" ref="H19" si="13">E19-F19</f>
        <v>63923.160000000033</v>
      </c>
    </row>
    <row r="20" spans="1:8" x14ac:dyDescent="0.2">
      <c r="A20" s="4" t="s">
        <v>143</v>
      </c>
      <c r="B20" s="22"/>
      <c r="C20" s="15">
        <v>2408920.62</v>
      </c>
      <c r="D20" s="15">
        <v>-52391.98</v>
      </c>
      <c r="E20" s="15">
        <f t="shared" ref="E20" si="14">C20+D20</f>
        <v>2356528.64</v>
      </c>
      <c r="F20" s="15">
        <v>2013380.86</v>
      </c>
      <c r="G20" s="15">
        <v>2013380.86</v>
      </c>
      <c r="H20" s="15">
        <f t="shared" ref="H20" si="15">E20-F20</f>
        <v>343147.78</v>
      </c>
    </row>
    <row r="21" spans="1:8" x14ac:dyDescent="0.2">
      <c r="A21" s="4" t="s">
        <v>144</v>
      </c>
      <c r="B21" s="22"/>
      <c r="C21" s="15">
        <v>19176317.329999998</v>
      </c>
      <c r="D21" s="15">
        <v>-3218576.48</v>
      </c>
      <c r="E21" s="15">
        <f t="shared" ref="E21" si="16">C21+D21</f>
        <v>15957740.849999998</v>
      </c>
      <c r="F21" s="15">
        <v>15631885.289999999</v>
      </c>
      <c r="G21" s="15">
        <v>15631885.289999999</v>
      </c>
      <c r="H21" s="15">
        <f t="shared" ref="H21" si="17">E21-F21</f>
        <v>325855.55999999866</v>
      </c>
    </row>
    <row r="22" spans="1:8" x14ac:dyDescent="0.2">
      <c r="A22" s="4" t="s">
        <v>145</v>
      </c>
      <c r="B22" s="22"/>
      <c r="C22" s="15">
        <v>1474187.81</v>
      </c>
      <c r="D22" s="15">
        <v>472280.2</v>
      </c>
      <c r="E22" s="15">
        <f t="shared" ref="E22" si="18">C22+D22</f>
        <v>1946468.01</v>
      </c>
      <c r="F22" s="15">
        <v>1708197.73</v>
      </c>
      <c r="G22" s="15">
        <v>1708197.73</v>
      </c>
      <c r="H22" s="15">
        <f t="shared" ref="H22" si="19">E22-F22</f>
        <v>238270.28000000003</v>
      </c>
    </row>
    <row r="23" spans="1:8" x14ac:dyDescent="0.2">
      <c r="A23" s="4" t="s">
        <v>146</v>
      </c>
      <c r="B23" s="22"/>
      <c r="C23" s="15">
        <v>50328845.609999999</v>
      </c>
      <c r="D23" s="15">
        <v>13953564.35</v>
      </c>
      <c r="E23" s="15">
        <f t="shared" ref="E23" si="20">C23+D23</f>
        <v>64282409.960000001</v>
      </c>
      <c r="F23" s="15">
        <v>18897911.91</v>
      </c>
      <c r="G23" s="15">
        <v>17997915.07</v>
      </c>
      <c r="H23" s="15">
        <f t="shared" ref="H23" si="21">E23-F23</f>
        <v>45384498.049999997</v>
      </c>
    </row>
    <row r="24" spans="1:8" x14ac:dyDescent="0.2">
      <c r="A24" s="4" t="s">
        <v>147</v>
      </c>
      <c r="B24" s="22"/>
      <c r="C24" s="15">
        <v>1039511.41</v>
      </c>
      <c r="D24" s="15">
        <v>-62799.94</v>
      </c>
      <c r="E24" s="15">
        <f t="shared" ref="E24" si="22">C24+D24</f>
        <v>976711.47</v>
      </c>
      <c r="F24" s="15">
        <v>868615.21</v>
      </c>
      <c r="G24" s="15">
        <v>868615.21</v>
      </c>
      <c r="H24" s="15">
        <f t="shared" ref="H24" si="23">E24-F24</f>
        <v>108096.26000000001</v>
      </c>
    </row>
    <row r="25" spans="1:8" x14ac:dyDescent="0.2">
      <c r="A25" s="4" t="s">
        <v>148</v>
      </c>
      <c r="B25" s="22"/>
      <c r="C25" s="15">
        <v>2930948.57</v>
      </c>
      <c r="D25" s="15">
        <v>577961.1</v>
      </c>
      <c r="E25" s="15">
        <f t="shared" ref="E25" si="24">C25+D25</f>
        <v>3508909.67</v>
      </c>
      <c r="F25" s="15">
        <v>3077759.22</v>
      </c>
      <c r="G25" s="15">
        <v>3077759.22</v>
      </c>
      <c r="H25" s="15">
        <f t="shared" ref="H25" si="25">E25-F25</f>
        <v>431150.44999999972</v>
      </c>
    </row>
    <row r="26" spans="1:8" x14ac:dyDescent="0.2">
      <c r="A26" s="4" t="s">
        <v>149</v>
      </c>
      <c r="B26" s="22"/>
      <c r="C26" s="15">
        <v>3113072.8</v>
      </c>
      <c r="D26" s="15">
        <v>1013674.86</v>
      </c>
      <c r="E26" s="15">
        <f t="shared" ref="E26" si="26">C26+D26</f>
        <v>4126747.6599999997</v>
      </c>
      <c r="F26" s="15">
        <v>3703533.57</v>
      </c>
      <c r="G26" s="15">
        <v>3703533.57</v>
      </c>
      <c r="H26" s="15">
        <f t="shared" ref="H26" si="27">E26-F26</f>
        <v>423214.08999999985</v>
      </c>
    </row>
    <row r="27" spans="1:8" x14ac:dyDescent="0.2">
      <c r="A27" s="4" t="s">
        <v>150</v>
      </c>
      <c r="B27" s="22"/>
      <c r="C27" s="15">
        <v>7689059.9000000004</v>
      </c>
      <c r="D27" s="15">
        <v>851705.69</v>
      </c>
      <c r="E27" s="15">
        <f t="shared" ref="E27" si="28">C27+D27</f>
        <v>8540765.5899999999</v>
      </c>
      <c r="F27" s="15">
        <v>8134248.4400000004</v>
      </c>
      <c r="G27" s="15">
        <v>8134248.4400000004</v>
      </c>
      <c r="H27" s="15">
        <f t="shared" ref="H27" si="29">E27-F27</f>
        <v>406517.14999999944</v>
      </c>
    </row>
    <row r="28" spans="1:8" x14ac:dyDescent="0.2">
      <c r="A28" s="4" t="s">
        <v>151</v>
      </c>
      <c r="B28" s="22"/>
      <c r="C28" s="15">
        <v>2034427.57</v>
      </c>
      <c r="D28" s="15">
        <v>-43404.46</v>
      </c>
      <c r="E28" s="15">
        <f t="shared" ref="E28" si="30">C28+D28</f>
        <v>1991023.11</v>
      </c>
      <c r="F28" s="15">
        <v>1747263.15</v>
      </c>
      <c r="G28" s="15">
        <v>1747263.15</v>
      </c>
      <c r="H28" s="15">
        <f t="shared" ref="H28" si="31">E28-F28</f>
        <v>243759.9600000002</v>
      </c>
    </row>
    <row r="29" spans="1:8" x14ac:dyDescent="0.2">
      <c r="A29" s="4" t="s">
        <v>152</v>
      </c>
      <c r="B29" s="22"/>
      <c r="C29" s="15">
        <v>689099.58</v>
      </c>
      <c r="D29" s="15">
        <v>117500</v>
      </c>
      <c r="E29" s="15">
        <f t="shared" ref="E29" si="32">C29+D29</f>
        <v>806599.58</v>
      </c>
      <c r="F29" s="15">
        <v>597201.87</v>
      </c>
      <c r="G29" s="15">
        <v>597201.87</v>
      </c>
      <c r="H29" s="15">
        <f t="shared" ref="H29" si="33">E29-F29</f>
        <v>209397.70999999996</v>
      </c>
    </row>
    <row r="30" spans="1:8" x14ac:dyDescent="0.2">
      <c r="A30" s="4" t="s">
        <v>153</v>
      </c>
      <c r="B30" s="22"/>
      <c r="C30" s="15">
        <v>3401087.74</v>
      </c>
      <c r="D30" s="15">
        <v>323357.69</v>
      </c>
      <c r="E30" s="15">
        <f t="shared" ref="E30" si="34">C30+D30</f>
        <v>3724445.43</v>
      </c>
      <c r="F30" s="15">
        <v>3543588.87</v>
      </c>
      <c r="G30" s="15">
        <v>3543588.87</v>
      </c>
      <c r="H30" s="15">
        <f t="shared" ref="H30" si="35">E30-F30</f>
        <v>180856.56000000006</v>
      </c>
    </row>
    <row r="31" spans="1:8" x14ac:dyDescent="0.2">
      <c r="A31" s="4" t="s">
        <v>154</v>
      </c>
      <c r="B31" s="22"/>
      <c r="C31" s="15">
        <v>300108.40999999997</v>
      </c>
      <c r="D31" s="15">
        <v>0</v>
      </c>
      <c r="E31" s="15">
        <f t="shared" ref="E31" si="36">C31+D31</f>
        <v>300108.40999999997</v>
      </c>
      <c r="F31" s="15">
        <v>235217.12</v>
      </c>
      <c r="G31" s="15">
        <v>235217.12</v>
      </c>
      <c r="H31" s="15">
        <f t="shared" ref="H31" si="37">E31-F31</f>
        <v>64891.289999999979</v>
      </c>
    </row>
    <row r="32" spans="1:8" x14ac:dyDescent="0.2">
      <c r="A32" s="4" t="s">
        <v>155</v>
      </c>
      <c r="B32" s="22"/>
      <c r="C32" s="15">
        <v>1105295.43</v>
      </c>
      <c r="D32" s="15">
        <v>13180710.050000001</v>
      </c>
      <c r="E32" s="15">
        <f t="shared" ref="E32" si="38">C32+D32</f>
        <v>14286005.48</v>
      </c>
      <c r="F32" s="15">
        <v>13792879.449999999</v>
      </c>
      <c r="G32" s="15">
        <v>13792879.449999999</v>
      </c>
      <c r="H32" s="15">
        <f t="shared" ref="H32" si="39">E32-F32</f>
        <v>493126.03000000119</v>
      </c>
    </row>
    <row r="33" spans="1:8" x14ac:dyDescent="0.2">
      <c r="A33" s="4" t="s">
        <v>156</v>
      </c>
      <c r="B33" s="22"/>
      <c r="C33" s="15">
        <v>1078861.94</v>
      </c>
      <c r="D33" s="15">
        <v>-372612.61</v>
      </c>
      <c r="E33" s="15">
        <f t="shared" ref="E33" si="40">C33+D33</f>
        <v>706249.33</v>
      </c>
      <c r="F33" s="15">
        <v>657195.22</v>
      </c>
      <c r="G33" s="15">
        <v>657195.22</v>
      </c>
      <c r="H33" s="15">
        <f t="shared" ref="H33" si="41">E33-F33</f>
        <v>49054.109999999986</v>
      </c>
    </row>
    <row r="34" spans="1:8" x14ac:dyDescent="0.2">
      <c r="A34" s="4" t="s">
        <v>157</v>
      </c>
      <c r="B34" s="22"/>
      <c r="C34" s="15">
        <v>2381269.29</v>
      </c>
      <c r="D34" s="15">
        <v>549741.92000000004</v>
      </c>
      <c r="E34" s="15">
        <f t="shared" ref="E34" si="42">C34+D34</f>
        <v>2931011.21</v>
      </c>
      <c r="F34" s="15">
        <v>2615927.8199999998</v>
      </c>
      <c r="G34" s="15">
        <v>2615927.8199999998</v>
      </c>
      <c r="H34" s="15">
        <f t="shared" ref="H34" si="43">E34-F34</f>
        <v>315083.39000000013</v>
      </c>
    </row>
    <row r="35" spans="1:8" x14ac:dyDescent="0.2">
      <c r="A35" s="4" t="s">
        <v>158</v>
      </c>
      <c r="B35" s="22"/>
      <c r="C35" s="15">
        <v>1960113.63</v>
      </c>
      <c r="D35" s="15">
        <v>726905.01</v>
      </c>
      <c r="E35" s="15">
        <f t="shared" ref="E35" si="44">C35+D35</f>
        <v>2687018.6399999997</v>
      </c>
      <c r="F35" s="15">
        <v>2264313.3199999998</v>
      </c>
      <c r="G35" s="15">
        <v>2264313.3199999998</v>
      </c>
      <c r="H35" s="15">
        <f t="shared" ref="H35" si="45">E35-F35</f>
        <v>422705.31999999983</v>
      </c>
    </row>
    <row r="36" spans="1:8" x14ac:dyDescent="0.2">
      <c r="A36" s="4" t="s">
        <v>159</v>
      </c>
      <c r="B36" s="22"/>
      <c r="C36" s="15">
        <v>528649.96</v>
      </c>
      <c r="D36" s="15">
        <v>142444.79999999999</v>
      </c>
      <c r="E36" s="15">
        <f t="shared" ref="E36" si="46">C36+D36</f>
        <v>671094.76</v>
      </c>
      <c r="F36" s="15">
        <v>539325.34</v>
      </c>
      <c r="G36" s="15">
        <v>539325.34</v>
      </c>
      <c r="H36" s="15">
        <f t="shared" ref="H36" si="47">E36-F36</f>
        <v>131769.42000000004</v>
      </c>
    </row>
    <row r="37" spans="1:8" x14ac:dyDescent="0.2">
      <c r="A37" s="4" t="s">
        <v>160</v>
      </c>
      <c r="B37" s="22"/>
      <c r="C37" s="15">
        <v>503842.1</v>
      </c>
      <c r="D37" s="15">
        <v>680623.78</v>
      </c>
      <c r="E37" s="15">
        <f t="shared" ref="E37" si="48">C37+D37</f>
        <v>1184465.8799999999</v>
      </c>
      <c r="F37" s="15">
        <v>1148030.68</v>
      </c>
      <c r="G37" s="15">
        <v>1148030.68</v>
      </c>
      <c r="H37" s="15">
        <f t="shared" ref="H37" si="49">E37-F37</f>
        <v>36435.199999999953</v>
      </c>
    </row>
    <row r="38" spans="1:8" x14ac:dyDescent="0.2">
      <c r="A38" s="4" t="s">
        <v>161</v>
      </c>
      <c r="B38" s="22"/>
      <c r="C38" s="15">
        <v>1066291.81</v>
      </c>
      <c r="D38" s="15">
        <v>-51911.96</v>
      </c>
      <c r="E38" s="15">
        <f t="shared" ref="E38" si="50">C38+D38</f>
        <v>1014379.8500000001</v>
      </c>
      <c r="F38" s="15">
        <v>907900.49</v>
      </c>
      <c r="G38" s="15">
        <v>907900.49</v>
      </c>
      <c r="H38" s="15">
        <f t="shared" ref="H38" si="51">E38-F38</f>
        <v>106479.3600000001</v>
      </c>
    </row>
    <row r="39" spans="1:8" x14ac:dyDescent="0.2">
      <c r="A39" s="4" t="s">
        <v>162</v>
      </c>
      <c r="B39" s="22"/>
      <c r="C39" s="15">
        <v>0</v>
      </c>
      <c r="D39" s="15">
        <v>2861212.87</v>
      </c>
      <c r="E39" s="15">
        <f t="shared" ref="E39" si="52">C39+D39</f>
        <v>2861212.87</v>
      </c>
      <c r="F39" s="15">
        <v>1997433.38</v>
      </c>
      <c r="G39" s="15">
        <v>1997433.38</v>
      </c>
      <c r="H39" s="15">
        <f t="shared" ref="H39" si="53">E39-F39</f>
        <v>863779.49000000022</v>
      </c>
    </row>
    <row r="40" spans="1:8" x14ac:dyDescent="0.2">
      <c r="A40" s="4"/>
      <c r="B40" s="22"/>
      <c r="C40" s="15"/>
      <c r="D40" s="15"/>
      <c r="E40" s="15"/>
      <c r="F40" s="15"/>
      <c r="G40" s="15"/>
      <c r="H40" s="15"/>
    </row>
    <row r="41" spans="1:8" x14ac:dyDescent="0.2">
      <c r="A41" s="4"/>
      <c r="B41" s="25"/>
      <c r="C41" s="16"/>
      <c r="D41" s="16"/>
      <c r="E41" s="16"/>
      <c r="F41" s="16"/>
      <c r="G41" s="16"/>
      <c r="H41" s="16"/>
    </row>
    <row r="42" spans="1:8" x14ac:dyDescent="0.2">
      <c r="A42" s="26"/>
      <c r="B42" s="47" t="s">
        <v>53</v>
      </c>
      <c r="C42" s="23">
        <f t="shared" ref="C42:H42" si="54">SUM(C7:C41)</f>
        <v>185614787.71000001</v>
      </c>
      <c r="D42" s="23">
        <f t="shared" si="54"/>
        <v>36878440.150000006</v>
      </c>
      <c r="E42" s="23">
        <f t="shared" si="54"/>
        <v>222493227.86000001</v>
      </c>
      <c r="F42" s="23">
        <f t="shared" si="54"/>
        <v>166559320.78</v>
      </c>
      <c r="G42" s="23">
        <f t="shared" si="54"/>
        <v>162523229.55000001</v>
      </c>
      <c r="H42" s="23">
        <f t="shared" si="54"/>
        <v>55933907.079999998</v>
      </c>
    </row>
    <row r="45" spans="1:8" ht="45" customHeight="1" x14ac:dyDescent="0.2">
      <c r="A45" s="54" t="s">
        <v>164</v>
      </c>
      <c r="B45" s="55"/>
      <c r="C45" s="55"/>
      <c r="D45" s="55"/>
      <c r="E45" s="55"/>
      <c r="F45" s="55"/>
      <c r="G45" s="55"/>
      <c r="H45" s="56"/>
    </row>
    <row r="47" spans="1:8" x14ac:dyDescent="0.2">
      <c r="A47" s="59" t="s">
        <v>54</v>
      </c>
      <c r="B47" s="60"/>
      <c r="C47" s="54" t="s">
        <v>60</v>
      </c>
      <c r="D47" s="55"/>
      <c r="E47" s="55"/>
      <c r="F47" s="55"/>
      <c r="G47" s="56"/>
      <c r="H47" s="57" t="s">
        <v>59</v>
      </c>
    </row>
    <row r="48" spans="1:8" ht="22.5" x14ac:dyDescent="0.2">
      <c r="A48" s="61"/>
      <c r="B48" s="62"/>
      <c r="C48" s="9" t="s">
        <v>55</v>
      </c>
      <c r="D48" s="9" t="s">
        <v>125</v>
      </c>
      <c r="E48" s="9" t="s">
        <v>56</v>
      </c>
      <c r="F48" s="9" t="s">
        <v>57</v>
      </c>
      <c r="G48" s="9" t="s">
        <v>58</v>
      </c>
      <c r="H48" s="58"/>
    </row>
    <row r="49" spans="1:8" x14ac:dyDescent="0.2">
      <c r="A49" s="63"/>
      <c r="B49" s="64"/>
      <c r="C49" s="10">
        <v>1</v>
      </c>
      <c r="D49" s="10">
        <v>2</v>
      </c>
      <c r="E49" s="10" t="s">
        <v>126</v>
      </c>
      <c r="F49" s="10">
        <v>4</v>
      </c>
      <c r="G49" s="10">
        <v>5</v>
      </c>
      <c r="H49" s="10" t="s">
        <v>127</v>
      </c>
    </row>
    <row r="50" spans="1:8" x14ac:dyDescent="0.2">
      <c r="A50" s="28"/>
      <c r="B50" s="29"/>
      <c r="C50" s="33"/>
      <c r="D50" s="33"/>
      <c r="E50" s="33"/>
      <c r="F50" s="33"/>
      <c r="G50" s="33"/>
      <c r="H50" s="33"/>
    </row>
    <row r="51" spans="1:8" x14ac:dyDescent="0.2">
      <c r="A51" s="4" t="s">
        <v>8</v>
      </c>
      <c r="B51" s="2"/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 t="s">
        <v>9</v>
      </c>
      <c r="B52" s="2"/>
      <c r="C52" s="34">
        <v>0</v>
      </c>
      <c r="D52" s="34">
        <v>0</v>
      </c>
      <c r="E52" s="34">
        <f t="shared" ref="E52:E54" si="55">C52+D52</f>
        <v>0</v>
      </c>
      <c r="F52" s="34">
        <v>0</v>
      </c>
      <c r="G52" s="34">
        <v>0</v>
      </c>
      <c r="H52" s="34">
        <f t="shared" ref="H52:H54" si="56">E52-F52</f>
        <v>0</v>
      </c>
    </row>
    <row r="53" spans="1:8" x14ac:dyDescent="0.2">
      <c r="A53" s="4" t="s">
        <v>10</v>
      </c>
      <c r="B53" s="2"/>
      <c r="C53" s="34">
        <v>0</v>
      </c>
      <c r="D53" s="34">
        <v>0</v>
      </c>
      <c r="E53" s="34">
        <f t="shared" si="55"/>
        <v>0</v>
      </c>
      <c r="F53" s="34">
        <v>0</v>
      </c>
      <c r="G53" s="34">
        <v>0</v>
      </c>
      <c r="H53" s="34">
        <f t="shared" si="56"/>
        <v>0</v>
      </c>
    </row>
    <row r="54" spans="1:8" x14ac:dyDescent="0.2">
      <c r="A54" s="4" t="s">
        <v>11</v>
      </c>
      <c r="B54" s="2"/>
      <c r="C54" s="34">
        <v>0</v>
      </c>
      <c r="D54" s="34">
        <v>0</v>
      </c>
      <c r="E54" s="34">
        <f t="shared" si="55"/>
        <v>0</v>
      </c>
      <c r="F54" s="34">
        <v>0</v>
      </c>
      <c r="G54" s="34">
        <v>0</v>
      </c>
      <c r="H54" s="34">
        <f t="shared" si="56"/>
        <v>0</v>
      </c>
    </row>
    <row r="55" spans="1:8" hidden="1" x14ac:dyDescent="0.2">
      <c r="A55" s="4"/>
      <c r="B55" s="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>SUM(C51:C55)</f>
        <v>0</v>
      </c>
      <c r="D56" s="23">
        <f>SUM(D51:D55)</f>
        <v>0</v>
      </c>
      <c r="E56" s="23">
        <f>SUM(E51:E54)</f>
        <v>0</v>
      </c>
      <c r="F56" s="23">
        <f>SUM(F51:F54)</f>
        <v>0</v>
      </c>
      <c r="G56" s="23">
        <f>SUM(G51:G54)</f>
        <v>0</v>
      </c>
      <c r="H56" s="23">
        <f>SUM(H51:H54)</f>
        <v>0</v>
      </c>
    </row>
    <row r="59" spans="1:8" ht="45" customHeight="1" x14ac:dyDescent="0.2">
      <c r="A59" s="54" t="s">
        <v>165</v>
      </c>
      <c r="B59" s="55"/>
      <c r="C59" s="55"/>
      <c r="D59" s="55"/>
      <c r="E59" s="55"/>
      <c r="F59" s="55"/>
      <c r="G59" s="55"/>
      <c r="H59" s="56"/>
    </row>
    <row r="60" spans="1:8" x14ac:dyDescent="0.2">
      <c r="A60" s="59" t="s">
        <v>54</v>
      </c>
      <c r="B60" s="60"/>
      <c r="C60" s="54" t="s">
        <v>60</v>
      </c>
      <c r="D60" s="55"/>
      <c r="E60" s="55"/>
      <c r="F60" s="55"/>
      <c r="G60" s="56"/>
      <c r="H60" s="57" t="s">
        <v>59</v>
      </c>
    </row>
    <row r="61" spans="1:8" ht="22.5" x14ac:dyDescent="0.2">
      <c r="A61" s="61"/>
      <c r="B61" s="62"/>
      <c r="C61" s="9" t="s">
        <v>55</v>
      </c>
      <c r="D61" s="9" t="s">
        <v>125</v>
      </c>
      <c r="E61" s="9" t="s">
        <v>56</v>
      </c>
      <c r="F61" s="9" t="s">
        <v>57</v>
      </c>
      <c r="G61" s="9" t="s">
        <v>58</v>
      </c>
      <c r="H61" s="58"/>
    </row>
    <row r="62" spans="1:8" x14ac:dyDescent="0.2">
      <c r="A62" s="63"/>
      <c r="B62" s="64"/>
      <c r="C62" s="10">
        <v>1</v>
      </c>
      <c r="D62" s="10">
        <v>2</v>
      </c>
      <c r="E62" s="10" t="s">
        <v>126</v>
      </c>
      <c r="F62" s="10">
        <v>4</v>
      </c>
      <c r="G62" s="10">
        <v>5</v>
      </c>
      <c r="H62" s="10" t="s">
        <v>127</v>
      </c>
    </row>
    <row r="63" spans="1:8" x14ac:dyDescent="0.2">
      <c r="A63" s="28"/>
      <c r="B63" s="29"/>
      <c r="C63" s="33"/>
      <c r="D63" s="33"/>
      <c r="E63" s="33"/>
      <c r="F63" s="33"/>
      <c r="G63" s="33"/>
      <c r="H63" s="33"/>
    </row>
    <row r="64" spans="1:8" ht="22.5" x14ac:dyDescent="0.2">
      <c r="A64" s="4"/>
      <c r="B64" s="31" t="s">
        <v>13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x14ac:dyDescent="0.2">
      <c r="A66" s="4"/>
      <c r="B66" s="31" t="s">
        <v>12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14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26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ht="22.5" x14ac:dyDescent="0.2">
      <c r="A72" s="4"/>
      <c r="B72" s="31" t="s">
        <v>27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ht="19.5" customHeight="1" x14ac:dyDescent="0.2">
      <c r="A73" s="4"/>
      <c r="B73" s="31"/>
      <c r="C73" s="34"/>
      <c r="D73" s="34"/>
      <c r="E73" s="34"/>
      <c r="F73" s="34"/>
      <c r="G73" s="34"/>
      <c r="H73" s="34"/>
    </row>
    <row r="74" spans="1:8" ht="17.25" customHeight="1" x14ac:dyDescent="0.2">
      <c r="A74" s="4"/>
      <c r="B74" s="31" t="s">
        <v>34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hidden="1" x14ac:dyDescent="0.2">
      <c r="A75" s="4"/>
      <c r="B75" s="31"/>
      <c r="C75" s="34"/>
      <c r="D75" s="34"/>
      <c r="E75" s="34"/>
      <c r="F75" s="34"/>
      <c r="G75" s="34"/>
      <c r="H75" s="34"/>
    </row>
    <row r="76" spans="1:8" hidden="1" x14ac:dyDescent="0.2">
      <c r="A76" s="4"/>
      <c r="B76" s="31" t="s">
        <v>15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idden="1" x14ac:dyDescent="0.2">
      <c r="A77" s="30"/>
      <c r="B77" s="32"/>
      <c r="C77" s="35"/>
      <c r="D77" s="35"/>
      <c r="E77" s="35"/>
      <c r="F77" s="35"/>
      <c r="G77" s="35"/>
      <c r="H77" s="35"/>
    </row>
    <row r="78" spans="1:8" x14ac:dyDescent="0.2">
      <c r="A78" s="26"/>
      <c r="B78" s="47" t="s">
        <v>53</v>
      </c>
      <c r="C78" s="23">
        <f t="shared" ref="C78:H78" si="57">SUM(C64:C76)</f>
        <v>0</v>
      </c>
      <c r="D78" s="23">
        <f t="shared" si="57"/>
        <v>0</v>
      </c>
      <c r="E78" s="23">
        <f t="shared" si="57"/>
        <v>0</v>
      </c>
      <c r="F78" s="23">
        <f t="shared" si="57"/>
        <v>0</v>
      </c>
      <c r="G78" s="23">
        <f t="shared" si="57"/>
        <v>0</v>
      </c>
      <c r="H78" s="23">
        <f t="shared" si="57"/>
        <v>0</v>
      </c>
    </row>
    <row r="79" spans="1:8" x14ac:dyDescent="0.2">
      <c r="B79" s="53" t="s">
        <v>171</v>
      </c>
    </row>
    <row r="82" spans="2:3" x14ac:dyDescent="0.2">
      <c r="B82" s="52" t="s">
        <v>167</v>
      </c>
      <c r="C82" s="52" t="s">
        <v>168</v>
      </c>
    </row>
    <row r="83" spans="2:3" x14ac:dyDescent="0.2">
      <c r="B83" s="52" t="s">
        <v>169</v>
      </c>
      <c r="C83" s="52" t="s">
        <v>170</v>
      </c>
    </row>
  </sheetData>
  <sheetProtection formatCells="0" formatColumns="0" formatRows="0" insertRows="0" deleteRows="0" autoFilter="0"/>
  <mergeCells count="12">
    <mergeCell ref="A1:H1"/>
    <mergeCell ref="A3:B5"/>
    <mergeCell ref="A45:H45"/>
    <mergeCell ref="A47:B49"/>
    <mergeCell ref="C3:G3"/>
    <mergeCell ref="H3:H4"/>
    <mergeCell ref="A59:H59"/>
    <mergeCell ref="A60:B62"/>
    <mergeCell ref="C60:G60"/>
    <mergeCell ref="H60:H61"/>
    <mergeCell ref="C47:G47"/>
    <mergeCell ref="H47:H48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workbookViewId="0">
      <selection activeCell="B48" sqref="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166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54</v>
      </c>
      <c r="B2" s="60"/>
      <c r="C2" s="54" t="s">
        <v>60</v>
      </c>
      <c r="D2" s="55"/>
      <c r="E2" s="55"/>
      <c r="F2" s="55"/>
      <c r="G2" s="56"/>
      <c r="H2" s="57" t="s">
        <v>59</v>
      </c>
    </row>
    <row r="3" spans="1:8" ht="24.95" customHeight="1" x14ac:dyDescent="0.2">
      <c r="A3" s="61"/>
      <c r="B3" s="62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84287663.659999996</v>
      </c>
      <c r="D6" s="15">
        <f t="shared" si="0"/>
        <v>-2277596.9799999991</v>
      </c>
      <c r="E6" s="15">
        <f t="shared" si="0"/>
        <v>82010066.680000007</v>
      </c>
      <c r="F6" s="15">
        <f t="shared" si="0"/>
        <v>77031590.809999987</v>
      </c>
      <c r="G6" s="15">
        <f t="shared" si="0"/>
        <v>77031590.809999987</v>
      </c>
      <c r="H6" s="15">
        <f t="shared" si="0"/>
        <v>4978475.8700000038</v>
      </c>
    </row>
    <row r="7" spans="1:8" x14ac:dyDescent="0.2">
      <c r="A7" s="38"/>
      <c r="B7" s="42" t="s">
        <v>42</v>
      </c>
      <c r="C7" s="15">
        <v>2553589.87</v>
      </c>
      <c r="D7" s="15">
        <v>-274841.06</v>
      </c>
      <c r="E7" s="15">
        <f>C7+D7</f>
        <v>2278748.81</v>
      </c>
      <c r="F7" s="15">
        <v>1948831.61</v>
      </c>
      <c r="G7" s="15">
        <v>1948831.61</v>
      </c>
      <c r="H7" s="15">
        <f>E7-F7</f>
        <v>329917.19999999995</v>
      </c>
    </row>
    <row r="8" spans="1:8" x14ac:dyDescent="0.2">
      <c r="A8" s="38"/>
      <c r="B8" s="42" t="s">
        <v>17</v>
      </c>
      <c r="C8" s="15">
        <v>1399731.01</v>
      </c>
      <c r="D8" s="15">
        <v>255600</v>
      </c>
      <c r="E8" s="15">
        <f t="shared" ref="E8:E14" si="1">C8+D8</f>
        <v>1655331.01</v>
      </c>
      <c r="F8" s="15">
        <v>1457695.89</v>
      </c>
      <c r="G8" s="15">
        <v>1457695.89</v>
      </c>
      <c r="H8" s="15">
        <f t="shared" ref="H8:H14" si="2">E8-F8</f>
        <v>197635.12000000011</v>
      </c>
    </row>
    <row r="9" spans="1:8" x14ac:dyDescent="0.2">
      <c r="A9" s="38"/>
      <c r="B9" s="42" t="s">
        <v>43</v>
      </c>
      <c r="C9" s="15">
        <v>32337510.75</v>
      </c>
      <c r="D9" s="15">
        <v>13242365.060000001</v>
      </c>
      <c r="E9" s="15">
        <f t="shared" si="1"/>
        <v>45579875.810000002</v>
      </c>
      <c r="F9" s="15">
        <v>43907203.140000001</v>
      </c>
      <c r="G9" s="15">
        <v>43907203.140000001</v>
      </c>
      <c r="H9" s="15">
        <f t="shared" si="2"/>
        <v>1672672.6700000018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20899977.82</v>
      </c>
      <c r="D11" s="15">
        <v>-15900939.869999999</v>
      </c>
      <c r="E11" s="15">
        <f t="shared" si="1"/>
        <v>4999037.9500000011</v>
      </c>
      <c r="F11" s="15">
        <v>4412707.75</v>
      </c>
      <c r="G11" s="15">
        <v>4412707.75</v>
      </c>
      <c r="H11" s="15">
        <f t="shared" si="2"/>
        <v>586330.20000000112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21875386.440000001</v>
      </c>
      <c r="D13" s="15">
        <v>218603.39</v>
      </c>
      <c r="E13" s="15">
        <f t="shared" si="1"/>
        <v>22093989.830000002</v>
      </c>
      <c r="F13" s="15">
        <v>20434455.460000001</v>
      </c>
      <c r="G13" s="15">
        <v>20434455.460000001</v>
      </c>
      <c r="H13" s="15">
        <f t="shared" si="2"/>
        <v>1659534.370000001</v>
      </c>
    </row>
    <row r="14" spans="1:8" x14ac:dyDescent="0.2">
      <c r="A14" s="38"/>
      <c r="B14" s="42" t="s">
        <v>19</v>
      </c>
      <c r="C14" s="15">
        <v>5221467.7699999996</v>
      </c>
      <c r="D14" s="15">
        <v>181615.5</v>
      </c>
      <c r="E14" s="15">
        <f t="shared" si="1"/>
        <v>5403083.2699999996</v>
      </c>
      <c r="F14" s="15">
        <v>4870696.96</v>
      </c>
      <c r="G14" s="15">
        <v>4870696.96</v>
      </c>
      <c r="H14" s="15">
        <f t="shared" si="2"/>
        <v>532386.30999999959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99664852.059999987</v>
      </c>
      <c r="D16" s="15">
        <f t="shared" si="3"/>
        <v>38732980.639999993</v>
      </c>
      <c r="E16" s="15">
        <f t="shared" si="3"/>
        <v>138397832.69999999</v>
      </c>
      <c r="F16" s="15">
        <f t="shared" si="3"/>
        <v>87895275.640000001</v>
      </c>
      <c r="G16" s="15">
        <f t="shared" si="3"/>
        <v>83859184.409999996</v>
      </c>
      <c r="H16" s="15">
        <f t="shared" si="3"/>
        <v>50502557.060000002</v>
      </c>
    </row>
    <row r="17" spans="1:8" x14ac:dyDescent="0.2">
      <c r="A17" s="38"/>
      <c r="B17" s="42" t="s">
        <v>45</v>
      </c>
      <c r="C17" s="15">
        <v>1078861.94</v>
      </c>
      <c r="D17" s="15">
        <v>-372612.61</v>
      </c>
      <c r="E17" s="15">
        <f>C17+D17</f>
        <v>706249.33</v>
      </c>
      <c r="F17" s="15">
        <v>657195.22</v>
      </c>
      <c r="G17" s="15">
        <v>657195.22</v>
      </c>
      <c r="H17" s="15">
        <f t="shared" ref="H17:H23" si="4">E17-F17</f>
        <v>49054.109999999986</v>
      </c>
    </row>
    <row r="18" spans="1:8" x14ac:dyDescent="0.2">
      <c r="A18" s="38"/>
      <c r="B18" s="42" t="s">
        <v>28</v>
      </c>
      <c r="C18" s="15">
        <v>83776892.150000006</v>
      </c>
      <c r="D18" s="15">
        <v>37114343.479999997</v>
      </c>
      <c r="E18" s="15">
        <f t="shared" ref="E18:E23" si="5">C18+D18</f>
        <v>120891235.63</v>
      </c>
      <c r="F18" s="15">
        <v>72033543.219999999</v>
      </c>
      <c r="G18" s="15">
        <v>67997451.989999995</v>
      </c>
      <c r="H18" s="15">
        <f t="shared" si="4"/>
        <v>48857692.409999996</v>
      </c>
    </row>
    <row r="19" spans="1:8" x14ac:dyDescent="0.2">
      <c r="A19" s="38"/>
      <c r="B19" s="42" t="s">
        <v>21</v>
      </c>
      <c r="C19" s="15">
        <v>760916.52</v>
      </c>
      <c r="D19" s="15">
        <v>-5803.06</v>
      </c>
      <c r="E19" s="15">
        <f t="shared" si="5"/>
        <v>755113.46</v>
      </c>
      <c r="F19" s="15">
        <v>467211.5</v>
      </c>
      <c r="G19" s="15">
        <v>467211.5</v>
      </c>
      <c r="H19" s="15">
        <f t="shared" si="4"/>
        <v>287901.95999999996</v>
      </c>
    </row>
    <row r="20" spans="1:8" x14ac:dyDescent="0.2">
      <c r="A20" s="38"/>
      <c r="B20" s="42" t="s">
        <v>46</v>
      </c>
      <c r="C20" s="15">
        <v>4341382.92</v>
      </c>
      <c r="D20" s="15">
        <v>1276646.93</v>
      </c>
      <c r="E20" s="15">
        <f t="shared" si="5"/>
        <v>5618029.8499999996</v>
      </c>
      <c r="F20" s="15">
        <v>4880241.1399999997</v>
      </c>
      <c r="G20" s="15">
        <v>4880241.1399999997</v>
      </c>
      <c r="H20" s="15">
        <f t="shared" si="4"/>
        <v>737788.71</v>
      </c>
    </row>
    <row r="21" spans="1:8" x14ac:dyDescent="0.2">
      <c r="A21" s="38"/>
      <c r="B21" s="42" t="s">
        <v>47</v>
      </c>
      <c r="C21" s="15">
        <v>2930948.57</v>
      </c>
      <c r="D21" s="15">
        <v>577961.1</v>
      </c>
      <c r="E21" s="15">
        <f t="shared" si="5"/>
        <v>3508909.67</v>
      </c>
      <c r="F21" s="15">
        <v>3077759.22</v>
      </c>
      <c r="G21" s="15">
        <v>3077759.22</v>
      </c>
      <c r="H21" s="15">
        <f t="shared" si="4"/>
        <v>431150.44999999972</v>
      </c>
    </row>
    <row r="22" spans="1:8" x14ac:dyDescent="0.2">
      <c r="A22" s="38"/>
      <c r="B22" s="42" t="s">
        <v>48</v>
      </c>
      <c r="C22" s="15">
        <v>6247200</v>
      </c>
      <c r="D22" s="15">
        <v>0</v>
      </c>
      <c r="E22" s="15">
        <f t="shared" si="5"/>
        <v>6247200</v>
      </c>
      <c r="F22" s="15">
        <v>6240000</v>
      </c>
      <c r="G22" s="15">
        <v>6240000</v>
      </c>
      <c r="H22" s="15">
        <f t="shared" si="4"/>
        <v>7200</v>
      </c>
    </row>
    <row r="23" spans="1:8" x14ac:dyDescent="0.2">
      <c r="A23" s="38"/>
      <c r="B23" s="42" t="s">
        <v>4</v>
      </c>
      <c r="C23" s="15">
        <v>528649.96</v>
      </c>
      <c r="D23" s="15">
        <v>142444.79999999999</v>
      </c>
      <c r="E23" s="15">
        <f t="shared" si="5"/>
        <v>671094.76</v>
      </c>
      <c r="F23" s="15">
        <v>539325.34</v>
      </c>
      <c r="G23" s="15">
        <v>539325.34</v>
      </c>
      <c r="H23" s="15">
        <f t="shared" si="4"/>
        <v>131769.42000000004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1662271.99</v>
      </c>
      <c r="D25" s="15">
        <f t="shared" si="6"/>
        <v>423056.49</v>
      </c>
      <c r="E25" s="15">
        <f t="shared" si="6"/>
        <v>2085328.48</v>
      </c>
      <c r="F25" s="15">
        <f t="shared" si="6"/>
        <v>1632454.33</v>
      </c>
      <c r="G25" s="15">
        <f t="shared" si="6"/>
        <v>1632454.33</v>
      </c>
      <c r="H25" s="15">
        <f t="shared" si="6"/>
        <v>452874.14999999991</v>
      </c>
    </row>
    <row r="26" spans="1:8" x14ac:dyDescent="0.2">
      <c r="A26" s="38"/>
      <c r="B26" s="42" t="s">
        <v>29</v>
      </c>
      <c r="C26" s="15">
        <v>1662271.99</v>
      </c>
      <c r="D26" s="15">
        <v>423056.49</v>
      </c>
      <c r="E26" s="15">
        <f>C26+D26</f>
        <v>2085328.48</v>
      </c>
      <c r="F26" s="15">
        <v>1632454.33</v>
      </c>
      <c r="G26" s="15">
        <v>1632454.33</v>
      </c>
      <c r="H26" s="15">
        <f t="shared" ref="H26:H34" si="7">E26-F26</f>
        <v>452874.14999999991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185614787.70999998</v>
      </c>
      <c r="D42" s="23">
        <f t="shared" si="12"/>
        <v>36878440.149999999</v>
      </c>
      <c r="E42" s="23">
        <f t="shared" si="12"/>
        <v>222493227.85999998</v>
      </c>
      <c r="F42" s="23">
        <f t="shared" si="12"/>
        <v>166559320.77999997</v>
      </c>
      <c r="G42" s="23">
        <f t="shared" si="12"/>
        <v>162523229.54999998</v>
      </c>
      <c r="H42" s="23">
        <f t="shared" si="12"/>
        <v>55933907.080000006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3" t="s">
        <v>171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8" spans="1:8" x14ac:dyDescent="0.2">
      <c r="B48" s="52" t="s">
        <v>167</v>
      </c>
      <c r="C48" s="52" t="s">
        <v>168</v>
      </c>
    </row>
    <row r="49" spans="2:3" x14ac:dyDescent="0.2">
      <c r="B49" s="52" t="s">
        <v>169</v>
      </c>
      <c r="C49" s="52" t="s">
        <v>170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2023-01-25T19:09:02Z</cp:lastPrinted>
  <dcterms:created xsi:type="dcterms:W3CDTF">2014-02-10T03:37:14Z</dcterms:created>
  <dcterms:modified xsi:type="dcterms:W3CDTF">2023-01-25T19:10:03Z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